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lpApp\אישור סעיף 46\"/>
    </mc:Choice>
  </mc:AlternateContent>
  <bookViews>
    <workbookView xWindow="240" yWindow="210" windowWidth="7170" windowHeight="3720" tabRatio="688" firstSheet="3" activeTab="7"/>
  </bookViews>
  <sheets>
    <sheet name="תקציב" sheetId="35" r:id="rId1"/>
    <sheet name="סה&quot;כ" sheetId="30" r:id="rId2"/>
    <sheet name="מחלקת קשרי חוץ" sheetId="42" r:id="rId3"/>
    <sheet name="קשרי קהילה - יומוהולדת חברתית" sheetId="49" r:id="rId4"/>
    <sheet name="מחלקת שיווק ופרסום" sheetId="41" r:id="rId5"/>
    <sheet name="מחלקת פיתוח +QA " sheetId="43" r:id="rId6"/>
    <sheet name="הנהלה וכלליות" sheetId="48" r:id="rId7"/>
    <sheet name="שכר " sheetId="37" r:id="rId8"/>
  </sheets>
  <definedNames>
    <definedName name="_xlnm._FilterDatabase" localSheetId="6" hidden="1">'הנהלה וכלליות'!$C$2:$F$2</definedName>
    <definedName name="_xlnm._FilterDatabase" localSheetId="5" hidden="1">'מחלקת פיתוח +QA '!$C$2:$F$2</definedName>
    <definedName name="_xlnm._FilterDatabase" localSheetId="2" hidden="1">'מחלקת קשרי חוץ'!$C$2:$G$2</definedName>
    <definedName name="_xlnm._FilterDatabase" localSheetId="4" hidden="1">'מחלקת שיווק ופרסום'!$C$2:$F$2</definedName>
    <definedName name="_xlnm.Print_Area" localSheetId="0">תקציב!$E$4:$F$38</definedName>
  </definedNames>
  <calcPr calcId="162913"/>
</workbook>
</file>

<file path=xl/calcChain.xml><?xml version="1.0" encoding="utf-8"?>
<calcChain xmlns="http://schemas.openxmlformats.org/spreadsheetml/2006/main">
  <c r="E8" i="37" l="1"/>
  <c r="E7" i="49" l="1"/>
  <c r="G10" i="37"/>
  <c r="F10" i="37"/>
  <c r="E11" i="37"/>
  <c r="G8" i="37" l="1"/>
  <c r="F5" i="37"/>
  <c r="D4" i="41"/>
  <c r="G7" i="37"/>
  <c r="F9" i="37" l="1"/>
  <c r="G9" i="37" s="1"/>
  <c r="D5" i="42" s="1"/>
  <c r="F6" i="37"/>
  <c r="G9" i="42" l="1"/>
  <c r="G10" i="42"/>
  <c r="G11" i="42"/>
  <c r="G12" i="42"/>
  <c r="G13" i="42"/>
  <c r="F5" i="43"/>
  <c r="F6" i="43"/>
  <c r="F7" i="43"/>
  <c r="F8" i="43"/>
  <c r="F9" i="43"/>
  <c r="F10" i="43"/>
  <c r="G6" i="37" l="1"/>
  <c r="E6" i="49" s="1"/>
  <c r="E13" i="49" s="1"/>
  <c r="G13" i="30" s="1"/>
  <c r="D11" i="41"/>
  <c r="G14" i="30" s="1"/>
  <c r="G5" i="37"/>
  <c r="G5" i="42" l="1"/>
  <c r="D3" i="48"/>
  <c r="D14" i="48" s="1"/>
  <c r="G8" i="42"/>
  <c r="G6" i="42" l="1"/>
  <c r="D14" i="42" l="1"/>
  <c r="G12" i="30" s="1"/>
  <c r="G7" i="42"/>
  <c r="F11" i="37"/>
  <c r="G11" i="37"/>
  <c r="D14" i="43" l="1"/>
  <c r="G15" i="30" s="1"/>
  <c r="F4" i="43"/>
  <c r="F14" i="43" s="1"/>
  <c r="G16" i="30" l="1"/>
  <c r="G20" i="30" s="1"/>
  <c r="C20" i="30" l="1"/>
  <c r="C16" i="30" s="1"/>
  <c r="C36" i="30" l="1"/>
  <c r="C38" i="30" s="1"/>
</calcChain>
</file>

<file path=xl/sharedStrings.xml><?xml version="1.0" encoding="utf-8"?>
<sst xmlns="http://schemas.openxmlformats.org/spreadsheetml/2006/main" count="105" uniqueCount="85">
  <si>
    <t>פרוייקט</t>
  </si>
  <si>
    <t>סה"כ</t>
  </si>
  <si>
    <t>נוצל</t>
  </si>
  <si>
    <t>הנהלה וכלליות</t>
  </si>
  <si>
    <t>אגרת רשם</t>
  </si>
  <si>
    <t>כיבודים +אירוח</t>
  </si>
  <si>
    <t>תפקיד</t>
  </si>
  <si>
    <t>סה"כ תקציב</t>
  </si>
  <si>
    <t xml:space="preserve">מאזן </t>
  </si>
  <si>
    <t>אקדמיה</t>
  </si>
  <si>
    <t>מעורבות חברתית</t>
  </si>
  <si>
    <t>סכום מתוקצב</t>
  </si>
  <si>
    <t>הוצאות:</t>
  </si>
  <si>
    <t>סה"כ הוצאות</t>
  </si>
  <si>
    <t>יתרה</t>
  </si>
  <si>
    <t>מחלקת שיווק ופרסום</t>
  </si>
  <si>
    <t xml:space="preserve">הנהלה וכלליות </t>
  </si>
  <si>
    <t>נסיעות ואחזקת רכב</t>
  </si>
  <si>
    <t xml:space="preserve">עורך דין </t>
  </si>
  <si>
    <t xml:space="preserve">אונליין </t>
  </si>
  <si>
    <t>כח אדם</t>
  </si>
  <si>
    <t xml:space="preserve">מנהל שיווק ופרסום </t>
  </si>
  <si>
    <t xml:space="preserve">גרפיקאי </t>
  </si>
  <si>
    <t>פייס בוק אחזקה שוטפת</t>
  </si>
  <si>
    <t>פייס בוק קמפיין</t>
  </si>
  <si>
    <t xml:space="preserve">סביבת שרתים </t>
  </si>
  <si>
    <t>גוגל apps for work</t>
  </si>
  <si>
    <t xml:space="preserve">אבטחת מידע </t>
  </si>
  <si>
    <t xml:space="preserve">כח אדם </t>
  </si>
  <si>
    <t>כוללות db, שרת מדיה שרתי elastic ושרתי קוד</t>
  </si>
  <si>
    <t>כוח אדם</t>
  </si>
  <si>
    <t>פגישות עם ארגונים / אנשים (תקציב לתחבורה + פגישות קפה)</t>
  </si>
  <si>
    <t>סכום סופי</t>
  </si>
  <si>
    <t>פירוט</t>
  </si>
  <si>
    <t xml:space="preserve">מנכ"ל </t>
  </si>
  <si>
    <t xml:space="preserve">מנהל קשרי קהילה </t>
  </si>
  <si>
    <t>מנהל שיווק ופרסום</t>
  </si>
  <si>
    <t>נלוות לשכר</t>
  </si>
  <si>
    <t>שנתי</t>
  </si>
  <si>
    <t>מחלקת פיתוח ו- QA</t>
  </si>
  <si>
    <t>שכר מנכ"ל שנתי</t>
  </si>
  <si>
    <t>הנהלת חשבונות וראיית חשבון</t>
  </si>
  <si>
    <t>wix</t>
  </si>
  <si>
    <t>מנהל קשרי חוץ</t>
  </si>
  <si>
    <t>משלחות הומניטריות</t>
  </si>
  <si>
    <t xml:space="preserve">טיסות </t>
  </si>
  <si>
    <t xml:space="preserve">מחייה </t>
  </si>
  <si>
    <t xml:space="preserve">מנהלי משלחת </t>
  </si>
  <si>
    <t>מנהל מחלקת קשרי חוץ</t>
  </si>
  <si>
    <t xml:space="preserve">מפגשי הכנה למשלחות </t>
  </si>
  <si>
    <t xml:space="preserve">חולצות וכובעים </t>
  </si>
  <si>
    <t xml:space="preserve">ציוד נלווה למשלחות </t>
  </si>
  <si>
    <t xml:space="preserve">בלתם </t>
  </si>
  <si>
    <t xml:space="preserve">סבסוד מנהלי המשלחות </t>
  </si>
  <si>
    <t>שלושה מפגשי הכנה לכל משלחת.</t>
  </si>
  <si>
    <t>ציוד צביעה,מים,ציוד רפואי</t>
  </si>
  <si>
    <t>מחלקת קשרי חוץ - משלחות סיוע</t>
  </si>
  <si>
    <t>עמלות בנק</t>
  </si>
  <si>
    <t>שכר בhelpapp</t>
  </si>
  <si>
    <t>(חשבונית)</t>
  </si>
  <si>
    <t>תחזוקת  אתר</t>
  </si>
  <si>
    <t>שכר מפתחים</t>
  </si>
  <si>
    <t xml:space="preserve">הוצאות תקשורת </t>
  </si>
  <si>
    <t xml:space="preserve">תקבולים ( צפי) </t>
  </si>
  <si>
    <t>הכנסות:</t>
  </si>
  <si>
    <t>סה"כ הכנסות</t>
  </si>
  <si>
    <t>תקציב לשנת 2018 - helpapp</t>
  </si>
  <si>
    <t>שכירות מחסן</t>
  </si>
  <si>
    <t>תרומות כללי</t>
  </si>
  <si>
    <t>תרומות בגין משלחות</t>
  </si>
  <si>
    <t>קשרי קהילה - יומוהולדת חברתית</t>
  </si>
  <si>
    <t>מנהל קשרי קהילה</t>
  </si>
  <si>
    <t>מנהל  יומולדת חברתית</t>
  </si>
  <si>
    <t>פרויקטים</t>
  </si>
  <si>
    <t xml:space="preserve">חגיגות ימי הולדת </t>
  </si>
  <si>
    <t>מנהל מיזם יומולדת חברתית</t>
  </si>
  <si>
    <t>תרומות בגין יומולדת חברתית</t>
  </si>
  <si>
    <t>הערות</t>
  </si>
  <si>
    <t xml:space="preserve">30 חגיגות ימי הולדת בשנת 2018 </t>
  </si>
  <si>
    <t xml:space="preserve">אחזקה ומשרדיות </t>
  </si>
  <si>
    <t>מפתחים</t>
  </si>
  <si>
    <t>תשלום טיסות עבור 7 משלחות בשנה הנוכחית - אמדן של 850 דולר לטיסה - 40 חברי משלחת כולל סבסוד מנהלים</t>
  </si>
  <si>
    <t>תקציב HelpApp 2018</t>
  </si>
  <si>
    <t xml:space="preserve">מחשבים / פלאפון </t>
  </si>
  <si>
    <t>תשלום מחייה עבור 7 משלחות בשנה הנוכחית - מלון,אוכל,תחבורה, סיור מקדים - אמדן של 350 דולר 40 חברי משלחת כולל סבסוד מנהלים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</si>
</sst>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₪&quot;\ #,##0;&quot;₪&quot;\ \-#,##0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&quot;₪&quot;\ * #,##0_ ;_ &quot;₪&quot;\ * \-#,##0_ ;_ &quot;₪&quot;\ * &quot;-&quot;??_ ;_ @_ "/>
    <numFmt numFmtId="165" formatCode="_ * #,##0_ ;_ * \-#,##0_ ;_ * &quot;-&quot;??_ ;_ @_ "/>
    <numFmt numFmtId="166" formatCode="&quot;₪&quot;\ #,##0"/>
    <numFmt numFmtId="167" formatCode="&quot;₪&quot;\ #,##0.00"/>
    <numFmt numFmtId="168" formatCode="#,##0_ ;\-#,##0\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b/>
      <u/>
      <sz val="20"/>
      <color theme="1"/>
      <name val="Arial"/>
      <family val="2"/>
      <scheme val="minor"/>
    </font>
    <font>
      <b/>
      <i/>
      <sz val="26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rgb="FF22222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/>
    <xf numFmtId="164" fontId="0" fillId="0" borderId="0" xfId="2" applyNumberFormat="1" applyFont="1" applyBorder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7" fillId="0" borderId="0" xfId="0" applyFont="1"/>
    <xf numFmtId="164" fontId="5" fillId="0" borderId="0" xfId="2" applyNumberFormat="1" applyFont="1"/>
    <xf numFmtId="166" fontId="0" fillId="0" borderId="0" xfId="0" applyNumberFormat="1"/>
    <xf numFmtId="166" fontId="8" fillId="0" borderId="0" xfId="0" applyNumberFormat="1" applyFont="1"/>
    <xf numFmtId="164" fontId="3" fillId="0" borderId="0" xfId="2" applyNumberFormat="1" applyFont="1"/>
    <xf numFmtId="165" fontId="3" fillId="0" borderId="0" xfId="1" applyNumberFormat="1" applyFont="1"/>
    <xf numFmtId="9" fontId="0" fillId="0" borderId="0" xfId="3" applyFont="1"/>
    <xf numFmtId="167" fontId="0" fillId="0" borderId="0" xfId="0" applyNumberFormat="1"/>
    <xf numFmtId="165" fontId="5" fillId="0" borderId="0" xfId="1" applyNumberFormat="1" applyFont="1"/>
    <xf numFmtId="9" fontId="7" fillId="0" borderId="0" xfId="3" applyFont="1"/>
    <xf numFmtId="0" fontId="0" fillId="0" borderId="0" xfId="0" applyBorder="1"/>
    <xf numFmtId="0" fontId="4" fillId="3" borderId="1" xfId="0" applyFont="1" applyFill="1" applyBorder="1"/>
    <xf numFmtId="164" fontId="4" fillId="3" borderId="2" xfId="2" applyNumberFormat="1" applyFont="1" applyFill="1" applyBorder="1"/>
    <xf numFmtId="43" fontId="4" fillId="3" borderId="2" xfId="0" applyNumberFormat="1" applyFont="1" applyFill="1" applyBorder="1"/>
    <xf numFmtId="0" fontId="6" fillId="0" borderId="3" xfId="0" applyFont="1" applyBorder="1"/>
    <xf numFmtId="5" fontId="0" fillId="0" borderId="4" xfId="0" applyNumberFormat="1" applyBorder="1"/>
    <xf numFmtId="0" fontId="10" fillId="0" borderId="8" xfId="0" applyFont="1" applyBorder="1"/>
    <xf numFmtId="164" fontId="0" fillId="0" borderId="5" xfId="2" applyNumberFormat="1" applyFont="1" applyBorder="1"/>
    <xf numFmtId="0" fontId="10" fillId="0" borderId="8" xfId="0" applyFont="1" applyBorder="1" applyAlignment="1">
      <alignment wrapText="1"/>
    </xf>
    <xf numFmtId="164" fontId="0" fillId="0" borderId="7" xfId="2" applyNumberFormat="1" applyFont="1" applyBorder="1"/>
    <xf numFmtId="0" fontId="0" fillId="2" borderId="9" xfId="0" applyFill="1" applyBorder="1"/>
    <xf numFmtId="164" fontId="0" fillId="2" borderId="10" xfId="2" applyNumberFormat="1" applyFont="1" applyFill="1" applyBorder="1"/>
    <xf numFmtId="164" fontId="0" fillId="0" borderId="12" xfId="2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43" fontId="4" fillId="0" borderId="0" xfId="0" applyNumberFormat="1" applyFont="1" applyFill="1" applyBorder="1"/>
    <xf numFmtId="165" fontId="0" fillId="0" borderId="0" xfId="0" applyNumberFormat="1" applyFill="1" applyBorder="1"/>
    <xf numFmtId="0" fontId="0" fillId="0" borderId="18" xfId="0" applyBorder="1"/>
    <xf numFmtId="168" fontId="0" fillId="0" borderId="0" xfId="2" applyNumberFormat="1" applyFont="1" applyBorder="1"/>
    <xf numFmtId="164" fontId="0" fillId="0" borderId="13" xfId="2" applyNumberFormat="1" applyFont="1" applyBorder="1"/>
    <xf numFmtId="0" fontId="6" fillId="4" borderId="15" xfId="0" applyFont="1" applyFill="1" applyBorder="1"/>
    <xf numFmtId="0" fontId="6" fillId="4" borderId="17" xfId="0" applyFont="1" applyFill="1" applyBorder="1"/>
    <xf numFmtId="0" fontId="0" fillId="0" borderId="18" xfId="0" applyFill="1" applyBorder="1"/>
    <xf numFmtId="164" fontId="5" fillId="0" borderId="0" xfId="2" applyNumberFormat="1" applyFont="1" applyBorder="1"/>
    <xf numFmtId="165" fontId="5" fillId="0" borderId="0" xfId="1" applyNumberFormat="1" applyFont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0" borderId="8" xfId="0" applyFont="1" applyBorder="1"/>
    <xf numFmtId="164" fontId="0" fillId="0" borderId="19" xfId="2" applyNumberFormat="1" applyFont="1" applyBorder="1"/>
    <xf numFmtId="43" fontId="0" fillId="0" borderId="0" xfId="0" applyNumberForma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10" fillId="0" borderId="0" xfId="0" applyFont="1" applyFill="1" applyBorder="1"/>
    <xf numFmtId="3" fontId="0" fillId="0" borderId="0" xfId="0" applyNumberFormat="1" applyFill="1" applyBorder="1" applyAlignment="1">
      <alignment readingOrder="2"/>
    </xf>
    <xf numFmtId="0" fontId="0" fillId="0" borderId="0" xfId="0" applyFill="1" applyBorder="1" applyAlignment="1">
      <alignment wrapText="1"/>
    </xf>
    <xf numFmtId="43" fontId="4" fillId="3" borderId="20" xfId="0" applyNumberFormat="1" applyFont="1" applyFill="1" applyBorder="1"/>
    <xf numFmtId="164" fontId="0" fillId="0" borderId="21" xfId="2" applyNumberFormat="1" applyFont="1" applyBorder="1"/>
    <xf numFmtId="0" fontId="9" fillId="0" borderId="0" xfId="0" applyFont="1" applyAlignment="1">
      <alignment wrapText="1"/>
    </xf>
    <xf numFmtId="164" fontId="0" fillId="0" borderId="5" xfId="2" applyNumberFormat="1" applyFont="1" applyBorder="1" applyAlignment="1">
      <alignment vertical="top" wrapText="1"/>
    </xf>
    <xf numFmtId="0" fontId="0" fillId="0" borderId="0" xfId="0"/>
    <xf numFmtId="164" fontId="4" fillId="3" borderId="2" xfId="2" applyNumberFormat="1" applyFont="1" applyFill="1" applyBorder="1"/>
    <xf numFmtId="164" fontId="0" fillId="0" borderId="5" xfId="2" applyNumberFormat="1" applyFont="1" applyBorder="1"/>
    <xf numFmtId="164" fontId="0" fillId="0" borderId="19" xfId="2" applyNumberFormat="1" applyFont="1" applyBorder="1"/>
    <xf numFmtId="164" fontId="0" fillId="0" borderId="5" xfId="2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/>
    </xf>
    <xf numFmtId="5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5" xfId="2" applyNumberFormat="1" applyFont="1" applyBorder="1" applyAlignment="1">
      <alignment vertical="top"/>
    </xf>
    <xf numFmtId="0" fontId="10" fillId="2" borderId="5" xfId="0" applyFont="1" applyFill="1" applyBorder="1"/>
    <xf numFmtId="164" fontId="0" fillId="2" borderId="5" xfId="2" applyNumberFormat="1" applyFont="1" applyFill="1" applyBorder="1"/>
    <xf numFmtId="166" fontId="0" fillId="0" borderId="0" xfId="2" applyNumberFormat="1" applyFont="1" applyFill="1" applyBorder="1" applyAlignment="1"/>
    <xf numFmtId="14" fontId="0" fillId="0" borderId="0" xfId="0" applyNumberFormat="1" applyFill="1" applyBorder="1"/>
    <xf numFmtId="0" fontId="0" fillId="0" borderId="0" xfId="0" applyFill="1"/>
    <xf numFmtId="0" fontId="6" fillId="4" borderId="16" xfId="0" applyFont="1" applyFill="1" applyBorder="1" applyAlignment="1">
      <alignment wrapText="1"/>
    </xf>
    <xf numFmtId="0" fontId="11" fillId="0" borderId="0" xfId="0" applyFont="1" applyFill="1"/>
    <xf numFmtId="0" fontId="0" fillId="0" borderId="15" xfId="0" applyFill="1" applyBorder="1"/>
    <xf numFmtId="0" fontId="3" fillId="0" borderId="14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0" borderId="6" xfId="0" applyFont="1" applyFill="1" applyBorder="1"/>
    <xf numFmtId="0" fontId="5" fillId="0" borderId="0" xfId="0" applyFont="1" applyBorder="1"/>
    <xf numFmtId="9" fontId="7" fillId="0" borderId="0" xfId="3" applyFont="1" applyBorder="1"/>
    <xf numFmtId="0" fontId="5" fillId="0" borderId="0" xfId="0" applyFont="1" applyFill="1" applyBorder="1"/>
    <xf numFmtId="165" fontId="7" fillId="0" borderId="0" xfId="0" applyNumberFormat="1" applyFont="1" applyFill="1" applyBorder="1"/>
    <xf numFmtId="9" fontId="7" fillId="0" borderId="0" xfId="3" applyFont="1" applyFill="1" applyBorder="1"/>
    <xf numFmtId="0" fontId="15" fillId="0" borderId="0" xfId="0" applyFont="1"/>
    <xf numFmtId="164" fontId="15" fillId="0" borderId="0" xfId="2" applyNumberFormat="1" applyFont="1"/>
    <xf numFmtId="43" fontId="15" fillId="0" borderId="0" xfId="0" applyNumberFormat="1" applyFont="1"/>
    <xf numFmtId="164" fontId="15" fillId="0" borderId="0" xfId="2" applyNumberFormat="1" applyFont="1" applyFill="1" applyBorder="1"/>
    <xf numFmtId="0" fontId="15" fillId="0" borderId="0" xfId="0" applyFont="1" applyFill="1" applyBorder="1"/>
    <xf numFmtId="0" fontId="16" fillId="3" borderId="1" xfId="0" applyFont="1" applyFill="1" applyBorder="1"/>
    <xf numFmtId="164" fontId="16" fillId="3" borderId="2" xfId="2" applyNumberFormat="1" applyFont="1" applyFill="1" applyBorder="1"/>
    <xf numFmtId="43" fontId="16" fillId="3" borderId="20" xfId="0" applyNumberFormat="1" applyFont="1" applyFill="1" applyBorder="1"/>
    <xf numFmtId="9" fontId="15" fillId="0" borderId="0" xfId="2" applyNumberFormat="1" applyFont="1" applyFill="1" applyBorder="1"/>
    <xf numFmtId="0" fontId="17" fillId="0" borderId="11" xfId="0" applyFont="1" applyBorder="1"/>
    <xf numFmtId="5" fontId="15" fillId="0" borderId="12" xfId="0" applyNumberFormat="1" applyFont="1" applyBorder="1"/>
    <xf numFmtId="5" fontId="15" fillId="0" borderId="21" xfId="0" applyNumberFormat="1" applyFont="1" applyBorder="1"/>
    <xf numFmtId="37" fontId="15" fillId="0" borderId="0" xfId="2" applyNumberFormat="1" applyFont="1" applyFill="1" applyBorder="1"/>
    <xf numFmtId="164" fontId="15" fillId="0" borderId="19" xfId="2" applyNumberFormat="1" applyFont="1" applyBorder="1"/>
    <xf numFmtId="0" fontId="17" fillId="0" borderId="8" xfId="0" applyFont="1" applyBorder="1"/>
    <xf numFmtId="164" fontId="15" fillId="0" borderId="5" xfId="2" applyNumberFormat="1" applyFont="1" applyBorder="1"/>
    <xf numFmtId="0" fontId="18" fillId="0" borderId="0" xfId="0" applyFont="1"/>
    <xf numFmtId="0" fontId="17" fillId="0" borderId="3" xfId="0" applyFont="1" applyBorder="1"/>
    <xf numFmtId="0" fontId="15" fillId="0" borderId="0" xfId="0" applyFont="1" applyAlignment="1">
      <alignment wrapText="1"/>
    </xf>
    <xf numFmtId="164" fontId="15" fillId="0" borderId="0" xfId="2" applyNumberFormat="1" applyFont="1" applyBorder="1"/>
    <xf numFmtId="165" fontId="15" fillId="0" borderId="0" xfId="1" applyNumberFormat="1" applyFont="1" applyFill="1" applyBorder="1"/>
    <xf numFmtId="0" fontId="15" fillId="2" borderId="9" xfId="0" applyFont="1" applyFill="1" applyBorder="1"/>
    <xf numFmtId="164" fontId="15" fillId="2" borderId="10" xfId="2" applyNumberFormat="1" applyFont="1" applyFill="1" applyBorder="1"/>
    <xf numFmtId="0" fontId="1" fillId="0" borderId="11" xfId="0" applyFont="1" applyBorder="1"/>
    <xf numFmtId="0" fontId="14" fillId="0" borderId="0" xfId="0" applyFont="1" applyBorder="1" applyAlignment="1">
      <alignment vertical="center"/>
    </xf>
    <xf numFmtId="10" fontId="7" fillId="0" borderId="0" xfId="0" applyNumberFormat="1" applyFont="1" applyBorder="1"/>
    <xf numFmtId="0" fontId="12" fillId="0" borderId="23" xfId="0" applyFont="1" applyBorder="1"/>
    <xf numFmtId="165" fontId="5" fillId="0" borderId="24" xfId="1" applyNumberFormat="1" applyFont="1" applyBorder="1"/>
    <xf numFmtId="0" fontId="5" fillId="0" borderId="25" xfId="0" applyFont="1" applyBorder="1"/>
    <xf numFmtId="164" fontId="5" fillId="0" borderId="26" xfId="2" applyNumberFormat="1" applyFont="1" applyBorder="1"/>
    <xf numFmtId="0" fontId="5" fillId="0" borderId="27" xfId="0" applyFont="1" applyFill="1" applyBorder="1"/>
    <xf numFmtId="164" fontId="5" fillId="0" borderId="28" xfId="2" applyNumberFormat="1" applyFont="1" applyBorder="1"/>
    <xf numFmtId="0" fontId="5" fillId="0" borderId="23" xfId="0" applyFont="1" applyBorder="1"/>
    <xf numFmtId="165" fontId="5" fillId="0" borderId="26" xfId="1" applyNumberFormat="1" applyFont="1" applyBorder="1"/>
    <xf numFmtId="0" fontId="5" fillId="5" borderId="19" xfId="0" applyFont="1" applyFill="1" applyBorder="1"/>
    <xf numFmtId="164" fontId="7" fillId="5" borderId="29" xfId="0" applyNumberFormat="1" applyFont="1" applyFill="1" applyBorder="1"/>
    <xf numFmtId="166" fontId="0" fillId="0" borderId="0" xfId="0" applyNumberFormat="1" applyFill="1" applyBorder="1"/>
    <xf numFmtId="164" fontId="0" fillId="0" borderId="5" xfId="2" applyNumberFormat="1" applyFont="1" applyBorder="1" applyAlignment="1">
      <alignment wrapText="1"/>
    </xf>
    <xf numFmtId="0" fontId="0" fillId="0" borderId="0" xfId="0" applyFont="1"/>
    <xf numFmtId="0" fontId="11" fillId="0" borderId="8" xfId="0" applyFont="1" applyBorder="1"/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8" xfId="0" applyFont="1" applyFill="1" applyBorder="1"/>
    <xf numFmtId="166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46"/>
  <sheetViews>
    <sheetView rightToLeft="1" topLeftCell="A4" workbookViewId="0">
      <selection activeCell="E11" sqref="E11"/>
    </sheetView>
  </sheetViews>
  <sheetFormatPr defaultRowHeight="14.25" x14ac:dyDescent="0.2"/>
  <cols>
    <col min="5" max="5" width="66.875" bestFit="1" customWidth="1"/>
    <col min="6" max="6" width="13" style="4" bestFit="1" customWidth="1"/>
    <col min="8" max="8" width="12.625" style="11" bestFit="1" customWidth="1"/>
    <col min="9" max="9" width="11.875" style="11" bestFit="1" customWidth="1"/>
  </cols>
  <sheetData>
    <row r="3" spans="5:5" ht="18" x14ac:dyDescent="0.25">
      <c r="E3" s="9"/>
    </row>
    <row r="4" spans="5:5" ht="18" x14ac:dyDescent="0.25">
      <c r="E4" s="9"/>
    </row>
    <row r="5" spans="5:5" ht="18" x14ac:dyDescent="0.25">
      <c r="E5" s="9"/>
    </row>
    <row r="6" spans="5:5" ht="18" x14ac:dyDescent="0.25">
      <c r="E6" s="9"/>
    </row>
    <row r="7" spans="5:5" ht="18" x14ac:dyDescent="0.25">
      <c r="E7" s="9"/>
    </row>
    <row r="8" spans="5:5" ht="18" x14ac:dyDescent="0.25">
      <c r="E8" s="9"/>
    </row>
    <row r="9" spans="5:5" ht="18" x14ac:dyDescent="0.25">
      <c r="E9" s="9"/>
    </row>
    <row r="10" spans="5:5" ht="18" x14ac:dyDescent="0.25">
      <c r="E10" s="9"/>
    </row>
    <row r="11" spans="5:5" ht="33.75" x14ac:dyDescent="0.5">
      <c r="E11" s="56" t="s">
        <v>82</v>
      </c>
    </row>
    <row r="12" spans="5:5" ht="18" x14ac:dyDescent="0.25">
      <c r="E12" s="9"/>
    </row>
    <row r="13" spans="5:5" ht="18" x14ac:dyDescent="0.25">
      <c r="E13" s="9"/>
    </row>
    <row r="14" spans="5:5" ht="18" x14ac:dyDescent="0.25">
      <c r="E14" s="9"/>
    </row>
    <row r="15" spans="5:5" ht="18" x14ac:dyDescent="0.25">
      <c r="E15" s="9"/>
    </row>
    <row r="16" spans="5:5" ht="18" x14ac:dyDescent="0.25">
      <c r="E16" s="9"/>
    </row>
    <row r="17" spans="5:5" ht="18" x14ac:dyDescent="0.25">
      <c r="E17" s="9"/>
    </row>
    <row r="18" spans="5:5" ht="18" x14ac:dyDescent="0.25">
      <c r="E18" s="9"/>
    </row>
    <row r="19" spans="5:5" ht="18" x14ac:dyDescent="0.25">
      <c r="E19" s="9"/>
    </row>
    <row r="20" spans="5:5" ht="18" x14ac:dyDescent="0.25">
      <c r="E20" s="9"/>
    </row>
    <row r="21" spans="5:5" ht="18" x14ac:dyDescent="0.25">
      <c r="E21" s="9"/>
    </row>
    <row r="22" spans="5:5" ht="18" x14ac:dyDescent="0.25">
      <c r="E22" s="9"/>
    </row>
    <row r="23" spans="5:5" ht="18" x14ac:dyDescent="0.25">
      <c r="E23" s="9"/>
    </row>
    <row r="25" spans="5:5" ht="18" x14ac:dyDescent="0.25">
      <c r="E25" s="9"/>
    </row>
    <row r="29" spans="5:5" ht="18" x14ac:dyDescent="0.25">
      <c r="E29" s="9"/>
    </row>
    <row r="30" spans="5:5" ht="18" x14ac:dyDescent="0.25">
      <c r="E30" s="9"/>
    </row>
    <row r="31" spans="5:5" ht="18" x14ac:dyDescent="0.25">
      <c r="E31" s="9"/>
    </row>
    <row r="37" spans="5:8" ht="18" x14ac:dyDescent="0.25">
      <c r="E37" s="9"/>
    </row>
    <row r="38" spans="5:8" ht="18" x14ac:dyDescent="0.25">
      <c r="E38" s="9"/>
    </row>
    <row r="46" spans="5:8" ht="18" x14ac:dyDescent="0.25">
      <c r="H4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rightToLeft="1" topLeftCell="A10" zoomScale="80" zoomScaleNormal="80" workbookViewId="0">
      <selection activeCell="F22" sqref="F22"/>
    </sheetView>
  </sheetViews>
  <sheetFormatPr defaultRowHeight="23.25" x14ac:dyDescent="0.35"/>
  <cols>
    <col min="2" max="2" width="38.75" style="2" bestFit="1" customWidth="1"/>
    <col min="3" max="3" width="20.125" style="17" bestFit="1" customWidth="1"/>
    <col min="4" max="4" width="6" style="18" bestFit="1" customWidth="1"/>
    <col min="5" max="5" width="14.375" bestFit="1" customWidth="1"/>
    <col min="6" max="6" width="42.875" bestFit="1" customWidth="1"/>
    <col min="7" max="7" width="20.125" bestFit="1" customWidth="1"/>
    <col min="8" max="8" width="9.375" bestFit="1" customWidth="1"/>
  </cols>
  <sheetData>
    <row r="1" spans="2:8" ht="24" customHeight="1" x14ac:dyDescent="0.35">
      <c r="B1" s="81"/>
      <c r="C1" s="126" t="s">
        <v>66</v>
      </c>
      <c r="D1" s="126"/>
      <c r="E1" s="126"/>
      <c r="F1" s="126"/>
    </row>
    <row r="2" spans="2:8" ht="23.25" customHeight="1" x14ac:dyDescent="0.35">
      <c r="C2" s="126"/>
      <c r="D2" s="126"/>
      <c r="E2" s="126"/>
      <c r="F2" s="126"/>
    </row>
    <row r="3" spans="2:8" ht="23.25" customHeight="1" x14ac:dyDescent="0.35">
      <c r="C3" s="126"/>
      <c r="D3" s="126"/>
      <c r="E3" s="126"/>
      <c r="F3" s="126"/>
    </row>
    <row r="4" spans="2:8" ht="23.25" customHeight="1" x14ac:dyDescent="0.35">
      <c r="D4" s="82"/>
      <c r="E4" s="110"/>
    </row>
    <row r="5" spans="2:8" ht="23.25" customHeight="1" x14ac:dyDescent="0.35">
      <c r="B5" s="81"/>
      <c r="C5" s="42"/>
      <c r="D5" s="82"/>
      <c r="E5" s="110"/>
    </row>
    <row r="6" spans="2:8" x14ac:dyDescent="0.35">
      <c r="B6" s="81"/>
      <c r="C6" s="42"/>
      <c r="D6" s="82"/>
    </row>
    <row r="7" spans="2:8" x14ac:dyDescent="0.35">
      <c r="B7" s="81"/>
      <c r="C7" s="42"/>
      <c r="D7" s="82"/>
    </row>
    <row r="8" spans="2:8" x14ac:dyDescent="0.35">
      <c r="B8" s="81"/>
      <c r="C8" s="42"/>
      <c r="D8" s="82"/>
    </row>
    <row r="9" spans="2:8" x14ac:dyDescent="0.35">
      <c r="C9" s="42"/>
      <c r="D9" s="82"/>
    </row>
    <row r="10" spans="2:8" x14ac:dyDescent="0.35">
      <c r="C10" s="42"/>
      <c r="D10" s="82"/>
      <c r="F10" s="81"/>
      <c r="G10" s="42"/>
      <c r="H10" s="111"/>
    </row>
    <row r="11" spans="2:8" x14ac:dyDescent="0.35">
      <c r="B11" s="118" t="s">
        <v>64</v>
      </c>
      <c r="C11" s="113"/>
      <c r="D11" s="82"/>
      <c r="F11" s="112" t="s">
        <v>12</v>
      </c>
      <c r="G11" s="113"/>
      <c r="H11" s="82"/>
    </row>
    <row r="12" spans="2:8" x14ac:dyDescent="0.35">
      <c r="B12" s="114"/>
      <c r="C12" s="119"/>
      <c r="D12" s="82"/>
      <c r="F12" s="114" t="s">
        <v>56</v>
      </c>
      <c r="G12" s="115">
        <f>'מחלקת קשרי חוץ'!D14</f>
        <v>1331500</v>
      </c>
      <c r="H12" s="111"/>
    </row>
    <row r="13" spans="2:8" x14ac:dyDescent="0.35">
      <c r="B13" s="114" t="s">
        <v>63</v>
      </c>
      <c r="C13" s="115"/>
      <c r="D13" s="82"/>
      <c r="F13" s="116" t="s">
        <v>70</v>
      </c>
      <c r="G13" s="117">
        <f>'קשרי קהילה - יומוהולדת חברתית'!E13</f>
        <v>63300</v>
      </c>
      <c r="H13" s="111"/>
    </row>
    <row r="14" spans="2:8" x14ac:dyDescent="0.35">
      <c r="B14" s="114" t="s">
        <v>69</v>
      </c>
      <c r="C14" s="115">
        <v>1436400</v>
      </c>
      <c r="D14" s="82"/>
      <c r="F14" s="114" t="s">
        <v>15</v>
      </c>
      <c r="G14" s="115">
        <f>'מחלקת שיווק ופרסום'!D11</f>
        <v>33040</v>
      </c>
      <c r="H14" s="111"/>
    </row>
    <row r="15" spans="2:8" x14ac:dyDescent="0.35">
      <c r="B15" s="2" t="s">
        <v>76</v>
      </c>
      <c r="C15" s="17">
        <v>28200</v>
      </c>
      <c r="D15" s="82"/>
      <c r="F15" s="114" t="s">
        <v>39</v>
      </c>
      <c r="G15" s="115">
        <f>'מחלקת פיתוח +QA '!D14</f>
        <v>37500</v>
      </c>
      <c r="H15" s="111"/>
    </row>
    <row r="16" spans="2:8" x14ac:dyDescent="0.35">
      <c r="B16" s="114" t="s">
        <v>68</v>
      </c>
      <c r="C16" s="119">
        <f>C20-C14-C15</f>
        <v>183140</v>
      </c>
      <c r="D16" s="82"/>
      <c r="F16" s="114" t="s">
        <v>16</v>
      </c>
      <c r="G16" s="115">
        <f>'הנהלה וכלליות'!D14</f>
        <v>182400</v>
      </c>
      <c r="H16" s="111"/>
    </row>
    <row r="17" spans="2:8" x14ac:dyDescent="0.35">
      <c r="B17" s="81"/>
      <c r="C17" s="43"/>
      <c r="D17" s="82"/>
      <c r="H17" s="111"/>
    </row>
    <row r="18" spans="2:8" x14ac:dyDescent="0.35">
      <c r="B18" s="81"/>
      <c r="C18" s="43"/>
      <c r="D18" s="82"/>
      <c r="F18" s="81"/>
      <c r="G18" s="42"/>
      <c r="H18" s="111"/>
    </row>
    <row r="19" spans="2:8" x14ac:dyDescent="0.35">
      <c r="B19" s="81"/>
      <c r="C19" s="43"/>
      <c r="D19" s="82"/>
      <c r="F19" s="81"/>
      <c r="G19" s="42"/>
      <c r="H19" s="111"/>
    </row>
    <row r="20" spans="2:8" x14ac:dyDescent="0.35">
      <c r="B20" s="120" t="s">
        <v>65</v>
      </c>
      <c r="C20" s="121">
        <f>G20</f>
        <v>1647740</v>
      </c>
      <c r="D20" s="82"/>
      <c r="F20" s="120" t="s">
        <v>13</v>
      </c>
      <c r="G20" s="121">
        <f>SUM(G10:G18)</f>
        <v>1647740</v>
      </c>
    </row>
    <row r="21" spans="2:8" x14ac:dyDescent="0.35">
      <c r="B21" s="83"/>
      <c r="C21" s="84"/>
      <c r="D21" s="85"/>
      <c r="E21" s="32"/>
      <c r="H21" s="32"/>
    </row>
    <row r="22" spans="2:8" x14ac:dyDescent="0.35">
      <c r="B22" s="81"/>
      <c r="C22" s="43"/>
      <c r="D22" s="82"/>
    </row>
    <row r="23" spans="2:8" x14ac:dyDescent="0.35">
      <c r="B23" s="81"/>
      <c r="C23" s="43"/>
      <c r="D23" s="82"/>
    </row>
    <row r="28" spans="2:8" x14ac:dyDescent="0.35">
      <c r="E28" s="16"/>
    </row>
    <row r="36" spans="2:3" x14ac:dyDescent="0.35">
      <c r="B36" s="2" t="s">
        <v>7</v>
      </c>
      <c r="C36" s="10">
        <f>SUM(C19:C34)</f>
        <v>1647740</v>
      </c>
    </row>
    <row r="38" spans="2:3" x14ac:dyDescent="0.35">
      <c r="B38" s="2" t="s">
        <v>8</v>
      </c>
      <c r="C38" s="17">
        <f>C21-C36</f>
        <v>-1647740</v>
      </c>
    </row>
  </sheetData>
  <mergeCells count="1">
    <mergeCell ref="C1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rightToLeft="1" topLeftCell="B3" zoomScale="130" zoomScaleNormal="130" workbookViewId="0">
      <selection activeCell="C7" sqref="C7"/>
    </sheetView>
  </sheetViews>
  <sheetFormatPr defaultColWidth="9" defaultRowHeight="14.25" x14ac:dyDescent="0.2"/>
  <cols>
    <col min="1" max="1" width="9" style="32" hidden="1" customWidth="1"/>
    <col min="2" max="2" width="9" style="32"/>
    <col min="3" max="3" width="37.75" style="32" bestFit="1" customWidth="1"/>
    <col min="4" max="4" width="16.25" style="32" customWidth="1"/>
    <col min="5" max="5" width="22" style="33" customWidth="1"/>
    <col min="6" max="6" width="18.25" style="33" customWidth="1"/>
    <col min="7" max="7" width="14.75" style="48" customWidth="1"/>
    <col min="8" max="16384" width="9" style="32"/>
  </cols>
  <sheetData>
    <row r="2" spans="3:7" ht="21" thickBot="1" x14ac:dyDescent="0.35">
      <c r="C2" s="49"/>
      <c r="D2" s="49"/>
      <c r="E2" s="50"/>
      <c r="F2" s="50"/>
      <c r="G2" s="34"/>
    </row>
    <row r="3" spans="3:7" ht="21" thickBot="1" x14ac:dyDescent="0.35">
      <c r="C3" s="20" t="s">
        <v>0</v>
      </c>
      <c r="D3" s="21" t="s">
        <v>11</v>
      </c>
      <c r="E3" s="59" t="s">
        <v>33</v>
      </c>
      <c r="F3" s="21" t="s">
        <v>2</v>
      </c>
      <c r="G3" s="22" t="s">
        <v>14</v>
      </c>
    </row>
    <row r="4" spans="3:7" ht="15" x14ac:dyDescent="0.2">
      <c r="C4" s="63" t="s">
        <v>30</v>
      </c>
      <c r="D4" s="64"/>
      <c r="E4" s="64"/>
      <c r="F4" s="24"/>
      <c r="G4" s="24"/>
    </row>
    <row r="5" spans="3:7" ht="42.75" x14ac:dyDescent="0.2">
      <c r="C5" s="65" t="s">
        <v>48</v>
      </c>
      <c r="D5" s="66">
        <f>'שכר '!G9</f>
        <v>34500</v>
      </c>
      <c r="E5" s="62" t="s">
        <v>31</v>
      </c>
      <c r="F5" s="26"/>
      <c r="G5" s="26">
        <f>D5-F5</f>
        <v>34500</v>
      </c>
    </row>
    <row r="6" spans="3:7" ht="18" x14ac:dyDescent="0.2">
      <c r="C6" s="79" t="s">
        <v>44</v>
      </c>
      <c r="D6" s="66"/>
      <c r="E6" s="62"/>
      <c r="F6" s="26"/>
      <c r="G6" s="60">
        <f t="shared" ref="G6:G13" si="0">D6-F6</f>
        <v>0</v>
      </c>
    </row>
    <row r="7" spans="3:7" ht="71.25" x14ac:dyDescent="0.2">
      <c r="C7" s="77" t="s">
        <v>45</v>
      </c>
      <c r="D7" s="66">
        <v>907200</v>
      </c>
      <c r="E7" s="62" t="s">
        <v>81</v>
      </c>
      <c r="F7" s="26"/>
      <c r="G7" s="60">
        <f t="shared" si="0"/>
        <v>907200</v>
      </c>
    </row>
    <row r="8" spans="3:7" ht="85.5" x14ac:dyDescent="0.2">
      <c r="C8" s="77" t="s">
        <v>46</v>
      </c>
      <c r="D8" s="66">
        <v>352800</v>
      </c>
      <c r="E8" s="62" t="s">
        <v>84</v>
      </c>
      <c r="F8" s="26"/>
      <c r="G8" s="60">
        <f t="shared" si="0"/>
        <v>352800</v>
      </c>
    </row>
    <row r="9" spans="3:7" x14ac:dyDescent="0.2">
      <c r="C9" s="78" t="s">
        <v>47</v>
      </c>
      <c r="D9" s="66"/>
      <c r="E9" s="57" t="s">
        <v>53</v>
      </c>
      <c r="F9" s="26"/>
      <c r="G9" s="60">
        <f t="shared" si="0"/>
        <v>0</v>
      </c>
    </row>
    <row r="10" spans="3:7" ht="28.5" x14ac:dyDescent="0.2">
      <c r="C10" s="77" t="s">
        <v>49</v>
      </c>
      <c r="D10" s="66">
        <v>4000</v>
      </c>
      <c r="E10" s="62" t="s">
        <v>54</v>
      </c>
      <c r="F10" s="26"/>
      <c r="G10" s="60">
        <f t="shared" si="0"/>
        <v>4000</v>
      </c>
    </row>
    <row r="11" spans="3:7" x14ac:dyDescent="0.2">
      <c r="C11" s="78" t="s">
        <v>50</v>
      </c>
      <c r="D11" s="66">
        <v>8000</v>
      </c>
      <c r="E11" s="62"/>
      <c r="F11" s="26"/>
      <c r="G11" s="60">
        <f t="shared" si="0"/>
        <v>8000</v>
      </c>
    </row>
    <row r="12" spans="3:7" x14ac:dyDescent="0.2">
      <c r="C12" s="77" t="s">
        <v>51</v>
      </c>
      <c r="D12" s="66">
        <v>15000</v>
      </c>
      <c r="E12" s="62" t="s">
        <v>55</v>
      </c>
      <c r="F12" s="26"/>
      <c r="G12" s="60">
        <f t="shared" si="0"/>
        <v>15000</v>
      </c>
    </row>
    <row r="13" spans="3:7" ht="15" thickBot="1" x14ac:dyDescent="0.25">
      <c r="C13" s="65" t="s">
        <v>52</v>
      </c>
      <c r="D13" s="66">
        <v>10000</v>
      </c>
      <c r="E13" s="62"/>
      <c r="F13" s="28"/>
      <c r="G13" s="60">
        <f t="shared" si="0"/>
        <v>10000</v>
      </c>
    </row>
    <row r="14" spans="3:7" x14ac:dyDescent="0.2">
      <c r="C14" s="67" t="s">
        <v>32</v>
      </c>
      <c r="D14" s="68">
        <f>SUM(D5:D13)</f>
        <v>1331500</v>
      </c>
      <c r="E14" s="60"/>
      <c r="G14" s="52"/>
    </row>
    <row r="15" spans="3:7" x14ac:dyDescent="0.2">
      <c r="G15" s="33"/>
    </row>
    <row r="16" spans="3:7" ht="15" x14ac:dyDescent="0.25">
      <c r="C16" s="45"/>
      <c r="D16" s="45"/>
      <c r="G16" s="33"/>
    </row>
    <row r="17" spans="3:7" x14ac:dyDescent="0.2">
      <c r="C17" s="51"/>
      <c r="D17" s="51"/>
      <c r="G17" s="33"/>
    </row>
    <row r="18" spans="3:7" x14ac:dyDescent="0.2">
      <c r="C18" s="51"/>
      <c r="D18" s="51"/>
      <c r="G18" s="33"/>
    </row>
    <row r="19" spans="3:7" x14ac:dyDescent="0.2">
      <c r="C19" s="51"/>
      <c r="D19" s="51"/>
      <c r="G19" s="33"/>
    </row>
    <row r="20" spans="3:7" x14ac:dyDescent="0.2">
      <c r="C20" s="51"/>
      <c r="D20" s="51"/>
      <c r="G20" s="33"/>
    </row>
    <row r="21" spans="3:7" x14ac:dyDescent="0.2">
      <c r="C21" s="51"/>
      <c r="D21" s="51"/>
      <c r="G21" s="33"/>
    </row>
    <row r="22" spans="3:7" x14ac:dyDescent="0.2">
      <c r="C22" s="51"/>
      <c r="D22" s="51"/>
      <c r="G22" s="33"/>
    </row>
    <row r="23" spans="3:7" x14ac:dyDescent="0.2">
      <c r="C23" s="51"/>
      <c r="D23" s="51"/>
      <c r="G23" s="33"/>
    </row>
    <row r="24" spans="3:7" x14ac:dyDescent="0.2">
      <c r="C24" s="51"/>
      <c r="D24" s="51"/>
      <c r="G24" s="33"/>
    </row>
    <row r="25" spans="3:7" x14ac:dyDescent="0.2">
      <c r="C25" s="51"/>
      <c r="D25" s="51"/>
      <c r="G25" s="33"/>
    </row>
    <row r="26" spans="3:7" x14ac:dyDescent="0.2">
      <c r="C26" s="51"/>
      <c r="D26" s="51"/>
      <c r="G26" s="33"/>
    </row>
    <row r="28" spans="3:7" ht="15" x14ac:dyDescent="0.25">
      <c r="C28" s="45"/>
      <c r="D28" s="45"/>
      <c r="G28" s="33"/>
    </row>
    <row r="29" spans="3:7" x14ac:dyDescent="0.2">
      <c r="C29" s="51"/>
      <c r="D29" s="51"/>
      <c r="G29" s="33"/>
    </row>
    <row r="30" spans="3:7" x14ac:dyDescent="0.2">
      <c r="C30" s="51"/>
      <c r="D30" s="51"/>
      <c r="G30" s="33"/>
    </row>
    <row r="31" spans="3:7" x14ac:dyDescent="0.2">
      <c r="C31" s="51"/>
      <c r="D31" s="51"/>
      <c r="G31" s="33"/>
    </row>
    <row r="34" spans="3:7" x14ac:dyDescent="0.2">
      <c r="C34" s="51"/>
      <c r="D34" s="51"/>
      <c r="G34" s="33"/>
    </row>
    <row r="35" spans="3:7" x14ac:dyDescent="0.2">
      <c r="C35" s="51"/>
      <c r="D35" s="51"/>
      <c r="G35" s="33"/>
    </row>
    <row r="43" spans="3:7" x14ac:dyDescent="0.2">
      <c r="C43" s="53"/>
      <c r="D43" s="53"/>
    </row>
    <row r="44" spans="3:7" x14ac:dyDescent="0.2">
      <c r="G44" s="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3"/>
  <sheetViews>
    <sheetView rightToLeft="1" workbookViewId="0">
      <selection activeCell="F17" sqref="F17"/>
    </sheetView>
  </sheetViews>
  <sheetFormatPr defaultRowHeight="14.25" x14ac:dyDescent="0.2"/>
  <cols>
    <col min="4" max="4" width="18.625" customWidth="1"/>
    <col min="5" max="5" width="17" bestFit="1" customWidth="1"/>
    <col min="6" max="6" width="17" style="58" customWidth="1"/>
    <col min="7" max="7" width="6.875" bestFit="1" customWidth="1"/>
    <col min="8" max="8" width="8" bestFit="1" customWidth="1"/>
  </cols>
  <sheetData>
    <row r="3" spans="4:8" ht="15" thickBot="1" x14ac:dyDescent="0.25"/>
    <row r="4" spans="4:8" ht="21" thickBot="1" x14ac:dyDescent="0.35">
      <c r="D4" s="20" t="s">
        <v>0</v>
      </c>
      <c r="E4" s="59" t="s">
        <v>11</v>
      </c>
      <c r="F4" s="59" t="s">
        <v>77</v>
      </c>
      <c r="G4" s="59" t="s">
        <v>2</v>
      </c>
      <c r="H4" s="22" t="s">
        <v>14</v>
      </c>
    </row>
    <row r="5" spans="4:8" ht="15" x14ac:dyDescent="0.25">
      <c r="D5" s="23" t="s">
        <v>20</v>
      </c>
      <c r="E5" s="24"/>
      <c r="F5" s="24"/>
      <c r="G5" s="24"/>
      <c r="H5" s="24"/>
    </row>
    <row r="6" spans="4:8" x14ac:dyDescent="0.2">
      <c r="D6" s="76" t="s">
        <v>71</v>
      </c>
      <c r="E6" s="60">
        <f>'שכר '!G6</f>
        <v>27600</v>
      </c>
      <c r="F6" s="60"/>
      <c r="G6" s="60"/>
      <c r="H6" s="60"/>
    </row>
    <row r="7" spans="4:8" x14ac:dyDescent="0.2">
      <c r="D7" s="76" t="s">
        <v>72</v>
      </c>
      <c r="E7" s="60">
        <f>'שכר '!G10</f>
        <v>20700</v>
      </c>
      <c r="F7" s="60"/>
      <c r="G7" s="60"/>
      <c r="H7" s="60"/>
    </row>
    <row r="8" spans="4:8" ht="15" x14ac:dyDescent="0.25">
      <c r="D8" s="46" t="s">
        <v>73</v>
      </c>
      <c r="E8" s="60"/>
      <c r="F8" s="60"/>
      <c r="G8" s="60"/>
      <c r="H8" s="60"/>
    </row>
    <row r="9" spans="4:8" ht="28.5" x14ac:dyDescent="0.2">
      <c r="D9" s="76" t="s">
        <v>74</v>
      </c>
      <c r="E9" s="60">
        <v>15000</v>
      </c>
      <c r="F9" s="123" t="s">
        <v>78</v>
      </c>
      <c r="G9" s="60"/>
      <c r="H9" s="60"/>
    </row>
    <row r="10" spans="4:8" x14ac:dyDescent="0.2">
      <c r="D10" s="27"/>
      <c r="E10" s="60"/>
      <c r="F10" s="60"/>
      <c r="G10" s="60"/>
      <c r="H10" s="60"/>
    </row>
    <row r="11" spans="4:8" x14ac:dyDescent="0.2">
      <c r="D11" s="25"/>
      <c r="E11" s="60"/>
      <c r="F11" s="60"/>
      <c r="G11" s="60"/>
      <c r="H11" s="60"/>
    </row>
    <row r="12" spans="4:8" ht="15" thickBot="1" x14ac:dyDescent="0.25">
      <c r="D12" s="3"/>
      <c r="E12" s="5"/>
      <c r="F12" s="5"/>
      <c r="G12" s="5"/>
      <c r="H12" s="6"/>
    </row>
    <row r="13" spans="4:8" ht="15" thickBot="1" x14ac:dyDescent="0.25">
      <c r="D13" s="29"/>
      <c r="E13" s="30">
        <f>SUM(E6:E11)</f>
        <v>63300</v>
      </c>
      <c r="F13" s="30"/>
      <c r="G13" s="30"/>
      <c r="H13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topLeftCell="B1" zoomScale="130" zoomScaleNormal="130" workbookViewId="0">
      <selection activeCell="D6" sqref="D6"/>
    </sheetView>
  </sheetViews>
  <sheetFormatPr defaultRowHeight="14.25" x14ac:dyDescent="0.2"/>
  <cols>
    <col min="1" max="1" width="9" hidden="1" customWidth="1"/>
    <col min="3" max="3" width="21.375" bestFit="1" customWidth="1"/>
    <col min="4" max="5" width="18.25" style="4" customWidth="1"/>
    <col min="6" max="6" width="14.75" style="6" customWidth="1"/>
    <col min="7" max="7" width="10.75" bestFit="1" customWidth="1"/>
  </cols>
  <sheetData>
    <row r="1" spans="1:7" ht="15" thickBot="1" x14ac:dyDescent="0.25">
      <c r="A1" t="s">
        <v>9</v>
      </c>
    </row>
    <row r="2" spans="1:7" ht="21" thickBot="1" x14ac:dyDescent="0.35">
      <c r="C2" s="20" t="s">
        <v>0</v>
      </c>
      <c r="D2" s="21" t="s">
        <v>11</v>
      </c>
      <c r="E2" s="21" t="s">
        <v>2</v>
      </c>
      <c r="F2" s="22" t="s">
        <v>14</v>
      </c>
    </row>
    <row r="3" spans="1:7" ht="15" x14ac:dyDescent="0.25">
      <c r="C3" s="23" t="s">
        <v>20</v>
      </c>
      <c r="D3" s="24"/>
      <c r="E3" s="24"/>
      <c r="F3" s="24"/>
    </row>
    <row r="4" spans="1:7" x14ac:dyDescent="0.2">
      <c r="C4" s="25" t="s">
        <v>21</v>
      </c>
      <c r="D4" s="26">
        <f>'שכר '!G7</f>
        <v>14040</v>
      </c>
      <c r="E4" s="26"/>
      <c r="F4" s="26"/>
    </row>
    <row r="5" spans="1:7" x14ac:dyDescent="0.2">
      <c r="C5" s="25" t="s">
        <v>22</v>
      </c>
      <c r="D5" s="26">
        <v>3000</v>
      </c>
      <c r="E5" s="26"/>
      <c r="F5" s="26"/>
    </row>
    <row r="6" spans="1:7" ht="15" x14ac:dyDescent="0.25">
      <c r="C6" s="46" t="s">
        <v>19</v>
      </c>
      <c r="D6" s="26"/>
      <c r="E6" s="26"/>
      <c r="F6" s="26"/>
    </row>
    <row r="7" spans="1:7" x14ac:dyDescent="0.2">
      <c r="C7" s="76" t="s">
        <v>60</v>
      </c>
      <c r="D7" s="26">
        <v>6000</v>
      </c>
      <c r="E7" s="26"/>
      <c r="F7" s="26"/>
    </row>
    <row r="8" spans="1:7" x14ac:dyDescent="0.2">
      <c r="C8" s="27" t="s">
        <v>23</v>
      </c>
      <c r="D8" s="26">
        <v>6000</v>
      </c>
      <c r="E8" s="26"/>
      <c r="F8" s="26"/>
    </row>
    <row r="9" spans="1:7" x14ac:dyDescent="0.2">
      <c r="C9" s="25" t="s">
        <v>24</v>
      </c>
      <c r="D9" s="26">
        <v>4000</v>
      </c>
      <c r="E9" s="26"/>
      <c r="F9" s="26"/>
    </row>
    <row r="10" spans="1:7" ht="15" thickBot="1" x14ac:dyDescent="0.25">
      <c r="C10" s="3"/>
      <c r="D10" s="5"/>
      <c r="E10" s="5"/>
    </row>
    <row r="11" spans="1:7" ht="15" thickBot="1" x14ac:dyDescent="0.25">
      <c r="C11" s="29"/>
      <c r="D11" s="30">
        <f>SUM(D4:D9)</f>
        <v>33040</v>
      </c>
      <c r="E11" s="30"/>
      <c r="F11" s="30"/>
      <c r="G11" s="30"/>
    </row>
  </sheetData>
  <autoFilter ref="C2:F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topLeftCell="B1" zoomScale="130" zoomScaleNormal="130" workbookViewId="0">
      <selection activeCell="C11" sqref="C11"/>
    </sheetView>
  </sheetViews>
  <sheetFormatPr defaultRowHeight="14.25" x14ac:dyDescent="0.2"/>
  <cols>
    <col min="1" max="1" width="9" style="86" hidden="1" customWidth="1"/>
    <col min="2" max="2" width="4.125" style="86" customWidth="1"/>
    <col min="3" max="3" width="34.25" style="86" bestFit="1" customWidth="1"/>
    <col min="4" max="5" width="18.25" style="87" customWidth="1"/>
    <col min="6" max="6" width="17.25" style="88" bestFit="1" customWidth="1"/>
    <col min="7" max="7" width="14.375" style="89" customWidth="1"/>
    <col min="8" max="8" width="12.375" style="90" bestFit="1" customWidth="1"/>
    <col min="9" max="16384" width="9" style="86"/>
  </cols>
  <sheetData>
    <row r="1" spans="1:8" ht="15" thickBot="1" x14ac:dyDescent="0.25">
      <c r="A1" s="86" t="s">
        <v>10</v>
      </c>
    </row>
    <row r="2" spans="1:8" ht="21" thickBot="1" x14ac:dyDescent="0.35">
      <c r="C2" s="91" t="s">
        <v>0</v>
      </c>
      <c r="D2" s="92" t="s">
        <v>11</v>
      </c>
      <c r="E2" s="92" t="s">
        <v>2</v>
      </c>
      <c r="F2" s="93" t="s">
        <v>14</v>
      </c>
      <c r="G2" s="94"/>
    </row>
    <row r="3" spans="1:8" ht="15.75" x14ac:dyDescent="0.25">
      <c r="C3" s="95" t="s">
        <v>28</v>
      </c>
      <c r="D3" s="96"/>
      <c r="E3" s="96"/>
      <c r="F3" s="97"/>
      <c r="G3" s="94"/>
      <c r="H3" s="98"/>
    </row>
    <row r="4" spans="1:8" x14ac:dyDescent="0.2">
      <c r="C4" s="124" t="s">
        <v>80</v>
      </c>
      <c r="D4" s="87">
        <v>20000</v>
      </c>
      <c r="F4" s="99">
        <f>D4-E4</f>
        <v>20000</v>
      </c>
      <c r="G4" s="94"/>
      <c r="H4" s="98"/>
    </row>
    <row r="5" spans="1:8" ht="15.75" x14ac:dyDescent="0.25">
      <c r="C5" s="100" t="s">
        <v>25</v>
      </c>
      <c r="D5" s="101"/>
      <c r="E5" s="101"/>
      <c r="F5" s="99">
        <f t="shared" ref="F5:F10" si="0">D5-E5</f>
        <v>0</v>
      </c>
      <c r="G5" s="94"/>
      <c r="H5" s="98"/>
    </row>
    <row r="6" spans="1:8" x14ac:dyDescent="0.2">
      <c r="C6" s="102" t="s">
        <v>29</v>
      </c>
      <c r="D6" s="101">
        <v>12000</v>
      </c>
      <c r="E6" s="101"/>
      <c r="F6" s="99">
        <f t="shared" si="0"/>
        <v>12000</v>
      </c>
      <c r="G6" s="94"/>
      <c r="H6" s="98"/>
    </row>
    <row r="7" spans="1:8" x14ac:dyDescent="0.2">
      <c r="C7" s="102" t="s">
        <v>26</v>
      </c>
      <c r="D7" s="101">
        <v>1000</v>
      </c>
      <c r="E7" s="101"/>
      <c r="F7" s="99">
        <f t="shared" si="0"/>
        <v>1000</v>
      </c>
      <c r="G7" s="94"/>
      <c r="H7" s="98"/>
    </row>
    <row r="8" spans="1:8" x14ac:dyDescent="0.2">
      <c r="C8" s="102" t="s">
        <v>42</v>
      </c>
      <c r="D8" s="101">
        <v>1000</v>
      </c>
      <c r="E8" s="101"/>
      <c r="F8" s="99">
        <f t="shared" si="0"/>
        <v>1000</v>
      </c>
      <c r="G8" s="94"/>
      <c r="H8" s="98"/>
    </row>
    <row r="9" spans="1:8" ht="15.75" x14ac:dyDescent="0.25">
      <c r="C9" s="103" t="s">
        <v>27</v>
      </c>
      <c r="D9" s="101">
        <v>1000</v>
      </c>
      <c r="E9" s="101"/>
      <c r="F9" s="99">
        <f t="shared" si="0"/>
        <v>1000</v>
      </c>
      <c r="G9" s="94"/>
      <c r="H9" s="98"/>
    </row>
    <row r="10" spans="1:8" ht="15.75" x14ac:dyDescent="0.25">
      <c r="C10" s="125" t="s">
        <v>83</v>
      </c>
      <c r="D10" s="101">
        <v>2500</v>
      </c>
      <c r="E10" s="101"/>
      <c r="F10" s="99">
        <f t="shared" si="0"/>
        <v>2500</v>
      </c>
      <c r="G10" s="94"/>
      <c r="H10" s="98"/>
    </row>
    <row r="13" spans="1:8" ht="15" thickBot="1" x14ac:dyDescent="0.25">
      <c r="C13" s="104"/>
      <c r="D13" s="105"/>
      <c r="E13" s="105"/>
      <c r="G13" s="94"/>
      <c r="H13" s="106"/>
    </row>
    <row r="14" spans="1:8" ht="15" thickBot="1" x14ac:dyDescent="0.25">
      <c r="C14" s="107" t="s">
        <v>1</v>
      </c>
      <c r="D14" s="108">
        <f>SUM(D3:D10)</f>
        <v>37500</v>
      </c>
      <c r="E14" s="108"/>
      <c r="F14" s="108">
        <f>SUM(F3:F10)</f>
        <v>37500</v>
      </c>
    </row>
  </sheetData>
  <autoFilter ref="C2:H2"/>
  <conditionalFormatting sqref="G13 G3:G10">
    <cfRule type="cellIs" dxfId="1" priority="1" operator="greaterThan">
      <formula>1</formula>
    </cfRule>
    <cfRule type="cellIs" dxfId="0" priority="2" operator="greaterThan">
      <formula>80%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topLeftCell="B1" zoomScale="130" zoomScaleNormal="130" workbookViewId="0">
      <selection activeCell="E12" sqref="E12"/>
    </sheetView>
  </sheetViews>
  <sheetFormatPr defaultRowHeight="14.25" x14ac:dyDescent="0.2"/>
  <cols>
    <col min="1" max="1" width="9" hidden="1" customWidth="1"/>
    <col min="2" max="2" width="4.625" customWidth="1"/>
    <col min="3" max="3" width="21.375" bestFit="1" customWidth="1"/>
    <col min="4" max="5" width="18.25" style="4" customWidth="1"/>
    <col min="6" max="6" width="14.75" style="6" customWidth="1"/>
    <col min="7" max="7" width="4.25" customWidth="1"/>
  </cols>
  <sheetData>
    <row r="1" spans="1:6" ht="15" thickBot="1" x14ac:dyDescent="0.25">
      <c r="A1" t="s">
        <v>3</v>
      </c>
    </row>
    <row r="2" spans="1:6" ht="21" thickBot="1" x14ac:dyDescent="0.35">
      <c r="C2" s="20" t="s">
        <v>0</v>
      </c>
      <c r="D2" s="21" t="s">
        <v>11</v>
      </c>
      <c r="E2" s="21" t="s">
        <v>2</v>
      </c>
      <c r="F2" s="54" t="s">
        <v>14</v>
      </c>
    </row>
    <row r="3" spans="1:6" x14ac:dyDescent="0.2">
      <c r="C3" s="76" t="s">
        <v>40</v>
      </c>
      <c r="D3" s="26">
        <f>'שכר '!G5</f>
        <v>110400</v>
      </c>
      <c r="E3" s="31"/>
      <c r="F3" s="55"/>
    </row>
    <row r="4" spans="1:6" s="58" customFormat="1" x14ac:dyDescent="0.2">
      <c r="C4" s="76" t="s">
        <v>62</v>
      </c>
      <c r="D4" s="26">
        <v>7000</v>
      </c>
      <c r="E4" s="60"/>
      <c r="F4" s="61"/>
    </row>
    <row r="5" spans="1:6" ht="15" thickBot="1" x14ac:dyDescent="0.25">
      <c r="C5" s="25" t="s">
        <v>17</v>
      </c>
      <c r="D5" s="26">
        <v>20000</v>
      </c>
      <c r="E5" s="26"/>
      <c r="F5" s="47"/>
    </row>
    <row r="6" spans="1:6" s="58" customFormat="1" x14ac:dyDescent="0.2">
      <c r="C6" s="109" t="s">
        <v>79</v>
      </c>
      <c r="D6" s="31">
        <v>12000</v>
      </c>
      <c r="E6" s="60"/>
      <c r="F6" s="61"/>
    </row>
    <row r="7" spans="1:6" x14ac:dyDescent="0.2">
      <c r="C7" s="76" t="s">
        <v>41</v>
      </c>
      <c r="D7" s="26">
        <v>11000</v>
      </c>
      <c r="E7" s="26"/>
      <c r="F7" s="47"/>
    </row>
    <row r="8" spans="1:6" x14ac:dyDescent="0.2">
      <c r="C8" s="25" t="s">
        <v>5</v>
      </c>
      <c r="D8" s="26">
        <v>6000</v>
      </c>
      <c r="E8" s="26"/>
      <c r="F8" s="47"/>
    </row>
    <row r="9" spans="1:6" x14ac:dyDescent="0.2">
      <c r="C9" s="25" t="s">
        <v>4</v>
      </c>
      <c r="D9" s="26">
        <v>1100</v>
      </c>
      <c r="E9" s="26"/>
      <c r="F9" s="47"/>
    </row>
    <row r="10" spans="1:6" x14ac:dyDescent="0.2">
      <c r="C10" s="25" t="s">
        <v>18</v>
      </c>
      <c r="D10" s="26">
        <v>3500</v>
      </c>
      <c r="E10" s="26"/>
      <c r="F10" s="47"/>
    </row>
    <row r="11" spans="1:6" x14ac:dyDescent="0.2">
      <c r="C11" s="80" t="s">
        <v>57</v>
      </c>
      <c r="D11" s="4">
        <v>2000</v>
      </c>
    </row>
    <row r="12" spans="1:6" x14ac:dyDescent="0.2">
      <c r="C12" s="53" t="s">
        <v>67</v>
      </c>
      <c r="D12" s="4">
        <v>9400</v>
      </c>
      <c r="E12" s="33"/>
      <c r="F12" s="48"/>
    </row>
    <row r="13" spans="1:6" x14ac:dyDescent="0.2">
      <c r="C13" s="32"/>
      <c r="E13" s="33"/>
      <c r="F13" s="33"/>
    </row>
    <row r="14" spans="1:6" x14ac:dyDescent="0.2">
      <c r="D14" s="4">
        <f>SUM(D3:D12)</f>
        <v>182400</v>
      </c>
    </row>
  </sheetData>
  <autoFilter ref="C2:F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rightToLeft="1" tabSelected="1" zoomScale="145" zoomScaleNormal="145" workbookViewId="0">
      <selection activeCell="C11" sqref="C11"/>
    </sheetView>
  </sheetViews>
  <sheetFormatPr defaultRowHeight="14.25" x14ac:dyDescent="0.2"/>
  <cols>
    <col min="2" max="2" width="25.375" customWidth="1"/>
    <col min="3" max="3" width="8.375" customWidth="1"/>
    <col min="4" max="4" width="12.625" customWidth="1"/>
    <col min="5" max="6" width="10.375" customWidth="1"/>
    <col min="7" max="7" width="21.625" bestFit="1" customWidth="1"/>
    <col min="8" max="8" width="9.375" bestFit="1" customWidth="1"/>
    <col min="9" max="9" width="7.625" bestFit="1" customWidth="1"/>
    <col min="10" max="10" width="12.25" bestFit="1" customWidth="1"/>
    <col min="11" max="11" width="13.375" bestFit="1" customWidth="1"/>
    <col min="12" max="12" width="8.625" bestFit="1" customWidth="1"/>
    <col min="13" max="13" width="12.125" bestFit="1" customWidth="1"/>
    <col min="14" max="14" width="12.375" bestFit="1" customWidth="1"/>
    <col min="16" max="16" width="11.375" bestFit="1" customWidth="1"/>
    <col min="17" max="17" width="10.25" customWidth="1"/>
  </cols>
  <sheetData>
    <row r="1" spans="1:13" ht="26.25" x14ac:dyDescent="0.4">
      <c r="B1" s="127" t="s">
        <v>58</v>
      </c>
      <c r="C1" s="127"/>
      <c r="D1" s="127"/>
      <c r="E1" s="127"/>
      <c r="F1" s="127"/>
      <c r="G1" s="127"/>
      <c r="H1" s="127"/>
      <c r="I1" s="127"/>
    </row>
    <row r="2" spans="1:13" ht="15.75" thickBot="1" x14ac:dyDescent="0.3">
      <c r="H2" s="1"/>
      <c r="I2" s="14"/>
      <c r="M2" s="1"/>
    </row>
    <row r="3" spans="1:13" ht="15" x14ac:dyDescent="0.25">
      <c r="B3" s="39" t="s">
        <v>6</v>
      </c>
      <c r="C3" s="72"/>
      <c r="D3" s="40"/>
      <c r="E3" s="40" t="s">
        <v>38</v>
      </c>
      <c r="F3" s="13" t="s">
        <v>37</v>
      </c>
      <c r="G3" s="1" t="s">
        <v>1</v>
      </c>
    </row>
    <row r="4" spans="1:13" x14ac:dyDescent="0.2">
      <c r="B4" s="36"/>
      <c r="C4" s="37"/>
      <c r="D4" s="38"/>
      <c r="F4" s="4"/>
      <c r="I4" s="7"/>
    </row>
    <row r="5" spans="1:13" x14ac:dyDescent="0.2">
      <c r="A5">
        <v>1</v>
      </c>
      <c r="B5" s="36" t="s">
        <v>34</v>
      </c>
      <c r="C5" s="37"/>
      <c r="D5" s="38"/>
      <c r="E5" s="11">
        <v>96000</v>
      </c>
      <c r="F5" s="37">
        <f>E5*0.15</f>
        <v>14400</v>
      </c>
      <c r="G5" s="11">
        <f>E5+F5</f>
        <v>110400</v>
      </c>
      <c r="I5" s="7"/>
    </row>
    <row r="6" spans="1:13" x14ac:dyDescent="0.2">
      <c r="A6">
        <v>2</v>
      </c>
      <c r="B6" s="36" t="s">
        <v>35</v>
      </c>
      <c r="C6" s="37"/>
      <c r="D6" s="38"/>
      <c r="E6" s="11">
        <v>24000</v>
      </c>
      <c r="F6" s="37">
        <f>E6*0.15</f>
        <v>3600</v>
      </c>
      <c r="G6" s="11">
        <f t="shared" ref="G6:G10" si="0">E6+F6</f>
        <v>27600</v>
      </c>
      <c r="I6" s="7"/>
    </row>
    <row r="7" spans="1:13" x14ac:dyDescent="0.2">
      <c r="A7" s="58">
        <v>3</v>
      </c>
      <c r="B7" s="36" t="s">
        <v>36</v>
      </c>
      <c r="C7" s="37"/>
      <c r="D7" s="38"/>
      <c r="E7" s="11">
        <v>14040</v>
      </c>
      <c r="F7" s="37" t="s">
        <v>59</v>
      </c>
      <c r="G7" s="11">
        <f>E7</f>
        <v>14040</v>
      </c>
    </row>
    <row r="8" spans="1:13" x14ac:dyDescent="0.2">
      <c r="A8" s="58">
        <v>4</v>
      </c>
      <c r="B8" s="41" t="s">
        <v>61</v>
      </c>
      <c r="C8" s="37"/>
      <c r="D8" s="38"/>
      <c r="E8" s="11">
        <f>'מחלקת פיתוח +QA '!D4</f>
        <v>20000</v>
      </c>
      <c r="F8" s="37" t="s">
        <v>59</v>
      </c>
      <c r="G8" s="11">
        <f>E8</f>
        <v>20000</v>
      </c>
    </row>
    <row r="9" spans="1:13" x14ac:dyDescent="0.2">
      <c r="A9" s="58">
        <v>5</v>
      </c>
      <c r="B9" s="41" t="s">
        <v>43</v>
      </c>
      <c r="E9">
        <v>30000</v>
      </c>
      <c r="F9">
        <f>E9*0.15</f>
        <v>4500</v>
      </c>
      <c r="G9" s="11">
        <f t="shared" si="0"/>
        <v>34500</v>
      </c>
      <c r="H9" s="11"/>
      <c r="I9" s="7"/>
    </row>
    <row r="10" spans="1:13" ht="15" x14ac:dyDescent="0.25">
      <c r="A10">
        <v>6</v>
      </c>
      <c r="B10" s="41" t="s">
        <v>75</v>
      </c>
      <c r="E10" s="122">
        <v>18000</v>
      </c>
      <c r="F10" s="58">
        <f>E10*0.15</f>
        <v>2700</v>
      </c>
      <c r="G10" s="11">
        <f t="shared" si="0"/>
        <v>20700</v>
      </c>
      <c r="H10" s="11"/>
      <c r="J10" s="1"/>
    </row>
    <row r="11" spans="1:13" ht="15" x14ac:dyDescent="0.25">
      <c r="B11" s="128" t="s">
        <v>1</v>
      </c>
      <c r="C11" s="1"/>
      <c r="D11" s="1"/>
      <c r="E11" s="129">
        <f>SUM(E5:E10)</f>
        <v>202040</v>
      </c>
      <c r="F11" s="129">
        <f>SUM(F5:F8)</f>
        <v>18000</v>
      </c>
      <c r="G11" s="129">
        <f>SUM(G5:G9)</f>
        <v>206540</v>
      </c>
      <c r="H11" s="11"/>
    </row>
    <row r="12" spans="1:13" x14ac:dyDescent="0.2">
      <c r="B12" s="32"/>
      <c r="H12" s="11"/>
      <c r="J12" s="11"/>
      <c r="L12" s="11"/>
    </row>
    <row r="13" spans="1:13" ht="15" x14ac:dyDescent="0.25">
      <c r="B13" s="32"/>
      <c r="C13" s="45"/>
      <c r="D13" s="45"/>
      <c r="E13" s="19"/>
      <c r="H13" s="15"/>
    </row>
    <row r="14" spans="1:13" x14ac:dyDescent="0.2">
      <c r="B14" s="32"/>
      <c r="C14" s="69"/>
      <c r="D14" s="70"/>
      <c r="E14" s="19"/>
    </row>
    <row r="15" spans="1:13" ht="15" x14ac:dyDescent="0.25">
      <c r="B15" s="44"/>
      <c r="C15" s="69"/>
      <c r="D15" s="70"/>
      <c r="E15" s="19"/>
    </row>
    <row r="16" spans="1:13" x14ac:dyDescent="0.2">
      <c r="B16" s="32"/>
      <c r="C16" s="32"/>
      <c r="D16" s="32"/>
      <c r="E16" s="32"/>
    </row>
    <row r="17" spans="2:6" x14ac:dyDescent="0.2">
      <c r="B17" s="32"/>
      <c r="E17" s="33"/>
      <c r="F17" s="4"/>
    </row>
    <row r="18" spans="2:6" ht="16.5" customHeight="1" x14ac:dyDescent="0.3">
      <c r="E18" s="34"/>
    </row>
    <row r="19" spans="2:6" x14ac:dyDescent="0.2">
      <c r="E19" s="32"/>
    </row>
    <row r="20" spans="2:6" x14ac:dyDescent="0.2">
      <c r="E20" s="32"/>
    </row>
    <row r="21" spans="2:6" x14ac:dyDescent="0.2">
      <c r="B21" s="32"/>
      <c r="C21" s="32"/>
      <c r="D21" s="32"/>
      <c r="E21" s="32"/>
    </row>
    <row r="22" spans="2:6" x14ac:dyDescent="0.2">
      <c r="B22" s="32"/>
      <c r="C22" s="32"/>
      <c r="D22" s="35"/>
      <c r="E22" s="32"/>
    </row>
    <row r="23" spans="2:6" x14ac:dyDescent="0.2">
      <c r="B23" s="32"/>
      <c r="C23" s="32"/>
      <c r="D23" s="32"/>
      <c r="E23" s="32"/>
    </row>
    <row r="24" spans="2:6" x14ac:dyDescent="0.2">
      <c r="C24" s="32"/>
      <c r="D24" s="35"/>
      <c r="E24" s="32"/>
    </row>
    <row r="25" spans="2:6" ht="15.75" x14ac:dyDescent="0.25">
      <c r="B25" s="73"/>
      <c r="C25" s="32"/>
      <c r="D25" s="35"/>
      <c r="E25" s="32"/>
    </row>
    <row r="26" spans="2:6" x14ac:dyDescent="0.2">
      <c r="B26" s="71"/>
      <c r="C26" s="32"/>
      <c r="D26" s="35"/>
      <c r="E26" s="32"/>
    </row>
    <row r="27" spans="2:6" x14ac:dyDescent="0.2">
      <c r="B27" s="71"/>
      <c r="C27" s="32"/>
      <c r="D27" s="35"/>
      <c r="E27" s="32"/>
    </row>
    <row r="28" spans="2:6" x14ac:dyDescent="0.2">
      <c r="B28" s="71"/>
      <c r="D28" s="8"/>
    </row>
    <row r="29" spans="2:6" x14ac:dyDescent="0.2">
      <c r="B29" s="71"/>
    </row>
    <row r="30" spans="2:6" ht="15.75" thickBot="1" x14ac:dyDescent="0.3">
      <c r="B30" s="44"/>
    </row>
    <row r="31" spans="2:6" x14ac:dyDescent="0.2">
      <c r="B31" s="74"/>
    </row>
    <row r="32" spans="2:6" x14ac:dyDescent="0.2">
      <c r="B32" s="41"/>
    </row>
    <row r="33" spans="2:2" x14ac:dyDescent="0.2">
      <c r="B33" s="41"/>
    </row>
    <row r="34" spans="2:2" ht="15.75" thickBot="1" x14ac:dyDescent="0.3">
      <c r="B34" s="75"/>
    </row>
    <row r="35" spans="2:2" x14ac:dyDescent="0.2">
      <c r="B35" s="32"/>
    </row>
    <row r="36" spans="2:2" x14ac:dyDescent="0.2">
      <c r="B36" s="71"/>
    </row>
    <row r="37" spans="2:2" x14ac:dyDescent="0.2">
      <c r="B37" s="71"/>
    </row>
    <row r="38" spans="2:2" x14ac:dyDescent="0.2">
      <c r="B38" s="71"/>
    </row>
    <row r="39" spans="2:2" x14ac:dyDescent="0.2">
      <c r="B39" s="71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8</vt:i4>
      </vt:variant>
      <vt:variant>
        <vt:lpstr>טווחים בעלי שם</vt:lpstr>
      </vt:variant>
      <vt:variant>
        <vt:i4>1</vt:i4>
      </vt:variant>
    </vt:vector>
  </HeadingPairs>
  <TitlesOfParts>
    <vt:vector size="9" baseType="lpstr">
      <vt:lpstr>תקציב</vt:lpstr>
      <vt:lpstr>סה"כ</vt:lpstr>
      <vt:lpstr>מחלקת קשרי חוץ</vt:lpstr>
      <vt:lpstr>קשרי קהילה - יומוהולדת חברתית</vt:lpstr>
      <vt:lpstr>מחלקת שיווק ופרסום</vt:lpstr>
      <vt:lpstr>מחלקת פיתוח +QA </vt:lpstr>
      <vt:lpstr>הנהלה וכלליות</vt:lpstr>
      <vt:lpstr>שכר </vt:lpstr>
      <vt:lpstr>תקציב!WPrint_Area_W</vt:lpstr>
    </vt:vector>
  </TitlesOfParts>
  <Company>Collage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itayma;itay;matityahu</dc:creator>
  <cp:lastModifiedBy>User</cp:lastModifiedBy>
  <cp:lastPrinted>2012-06-19T09:59:19Z</cp:lastPrinted>
  <dcterms:created xsi:type="dcterms:W3CDTF">2011-04-27T08:25:42Z</dcterms:created>
  <dcterms:modified xsi:type="dcterms:W3CDTF">2018-02-15T15:45:06Z</dcterms:modified>
</cp:coreProperties>
</file>